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25CE42F0-019F-4CE8-B7E9-C783A0776827}"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<sst xmlns="http://schemas.openxmlformats.org/spreadsheetml/2006/main" count="3181" uniqueCount="1580">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</sst>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59"/>
      <c r="B7" s="155"/>
      <c r="C7" s="155"/>
      <c r="D7" s="155"/>
      <c r="E7" s="155"/>
      <c r="F7" s="11"/>
      <c r="G7" s="152"/>
      <c r="H7" s="153"/>
      <c r="I7" s="154"/>
      <c r="J7" s="11"/>
      <c r="K7" s="160"/>
      <c r="L7" s="161"/>
    </row>
    <row r="8" spans="1:120" s="2" customFormat="1" ht="19.5" customHeight="1" x14ac:dyDescent="0.25">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76" t="s">
        <v>1020</v>
      </c>
      <c r="B10" s="177"/>
      <c r="C10" s="162" t="str">
        <f>VLOOKUP(A10,lista,2,0)</f>
        <v>G. OBRAS DE EDIFICACIÓN</v>
      </c>
      <c r="D10" s="162"/>
      <c r="E10" s="162"/>
      <c r="F10" s="162"/>
      <c r="G10" s="162" t="str">
        <f>VLOOKUP(A10,lista,3,0)</f>
        <v>Técnico/a 1</v>
      </c>
      <c r="H10" s="162"/>
      <c r="I10" s="169" t="str">
        <f>VLOOKUP(A10,lista,4,0)</f>
        <v>Tecnico/a de edificacion en la ATC de la operación de la Estacion de Atocha</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1"/>
      <c r="B15" s="142"/>
      <c r="C15" s="144"/>
      <c r="D15" s="145"/>
      <c r="E15" s="145"/>
      <c r="F15" s="145"/>
      <c r="G15" s="145"/>
      <c r="H15" s="145"/>
      <c r="I15" s="171"/>
      <c r="J15" s="144"/>
      <c r="K15" s="145"/>
      <c r="L15" s="146"/>
    </row>
    <row r="16" spans="1:120" s="2" customFormat="1" ht="19.5" customHeight="1" thickBot="1" x14ac:dyDescent="0.3">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13" t="str">
        <f>VLOOKUP(A10,lista,6,0)</f>
        <v>Arquitecto: Grado + Máster</v>
      </c>
      <c r="B17" s="114"/>
      <c r="C17" s="114"/>
      <c r="D17" s="114"/>
      <c r="E17" s="114"/>
      <c r="F17" s="114"/>
      <c r="G17" s="114"/>
      <c r="H17" s="115"/>
      <c r="I17" s="44"/>
      <c r="J17" s="111" t="s">
        <v>90</v>
      </c>
      <c r="K17" s="111"/>
      <c r="L17" s="112"/>
    </row>
    <row r="18" spans="1:120" s="2" customFormat="1" ht="19.5" customHeight="1" thickTop="1" thickBot="1" x14ac:dyDescent="0.3">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79.4" customHeight="1" thickTop="1" thickBot="1" x14ac:dyDescent="0.3">
      <c r="A19" s="113" t="str">
        <f>VLOOKUP(A10,lista,7,0)</f>
        <v>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v>
      </c>
      <c r="B19" s="114"/>
      <c r="C19" s="114"/>
      <c r="D19" s="114"/>
      <c r="E19" s="114"/>
      <c r="F19" s="114"/>
      <c r="G19" s="114"/>
      <c r="H19" s="115"/>
      <c r="I19" s="44"/>
      <c r="J19" s="111" t="s">
        <v>91</v>
      </c>
      <c r="K19" s="111"/>
      <c r="L19" s="112"/>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MIO5NPdBTdAjAQRqVTPjN4uLLsL0EXP4HsFJfwQQxbP7hwwkyRMHgPiupV5hQ/nl6+wHBJyOoHl++N6ESDCCfQ==" saltValue="FK5oSbennw26zLN5AWlIJg=="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2026-06-23T09:22:41Z</cp:lastPrinted>
  <dcterms:created xsi:type="dcterms:W3CDTF">2022-04-04T08:15:52Z</dcterms:created>
  <dcterms:modified xsi:type="dcterms:W3CDTF">2026-06-23T10:35:27Z</dcterms:modified>
</cp:coreProperties>
</file>